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Rakia)\מסמכי רקיע\נתיבי ישראל\עבודות נוספות\מפרט הגשת חשבונות\נספח 3 - סעיף 02.100.0010 - דוגמה לחישוב ברזל זיון\"/>
    </mc:Choice>
  </mc:AlternateContent>
  <bookViews>
    <workbookView xWindow="0" yWindow="0" windowWidth="20490" windowHeight="8310" xr2:uid="{A06E7671-B242-440C-80C9-D0971D4CCFF3}"/>
  </bookViews>
  <sheets>
    <sheet name="גיליון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I21" i="1" l="1"/>
  <c r="J21" i="1"/>
  <c r="K21" i="1"/>
  <c r="L21" i="1"/>
  <c r="M21" i="1"/>
  <c r="N21" i="1"/>
  <c r="H21" i="1"/>
  <c r="N18" i="1"/>
  <c r="M18" i="1"/>
  <c r="L18" i="1"/>
  <c r="K18" i="1"/>
  <c r="J18" i="1"/>
  <c r="I18" i="1"/>
  <c r="H18" i="1"/>
  <c r="N17" i="1"/>
  <c r="M17" i="1"/>
  <c r="L17" i="1"/>
  <c r="K17" i="1"/>
  <c r="J17" i="1"/>
  <c r="I17" i="1"/>
  <c r="H17" i="1"/>
  <c r="N16" i="1"/>
  <c r="M16" i="1"/>
  <c r="L16" i="1"/>
  <c r="K16" i="1"/>
  <c r="J16" i="1"/>
  <c r="I16" i="1"/>
  <c r="H16" i="1"/>
  <c r="N15" i="1"/>
  <c r="M15" i="1"/>
  <c r="L15" i="1"/>
  <c r="K15" i="1"/>
  <c r="J15" i="1"/>
  <c r="I15" i="1"/>
  <c r="H15" i="1"/>
  <c r="N9" i="1"/>
  <c r="N10" i="1"/>
  <c r="M9" i="1"/>
  <c r="M10" i="1"/>
  <c r="L9" i="1"/>
  <c r="L10" i="1"/>
  <c r="K9" i="1"/>
  <c r="K10" i="1"/>
  <c r="J9" i="1"/>
  <c r="J10" i="1"/>
  <c r="J11" i="1"/>
  <c r="I9" i="1"/>
  <c r="I10" i="1"/>
  <c r="H9" i="1"/>
  <c r="H10" i="1"/>
  <c r="N7" i="1"/>
  <c r="N8" i="1"/>
  <c r="N11" i="1"/>
  <c r="N12" i="1"/>
  <c r="N13" i="1"/>
  <c r="N14" i="1"/>
  <c r="N6" i="1"/>
  <c r="M7" i="1"/>
  <c r="M8" i="1"/>
  <c r="M11" i="1"/>
  <c r="M12" i="1"/>
  <c r="M13" i="1"/>
  <c r="M14" i="1"/>
  <c r="M6" i="1"/>
  <c r="L7" i="1"/>
  <c r="L8" i="1"/>
  <c r="L11" i="1"/>
  <c r="L12" i="1"/>
  <c r="L13" i="1"/>
  <c r="L14" i="1"/>
  <c r="K7" i="1"/>
  <c r="K8" i="1"/>
  <c r="K11" i="1"/>
  <c r="K12" i="1"/>
  <c r="K13" i="1"/>
  <c r="K14" i="1"/>
  <c r="J7" i="1"/>
  <c r="J8" i="1"/>
  <c r="J12" i="1"/>
  <c r="J13" i="1"/>
  <c r="J14" i="1"/>
  <c r="I7" i="1"/>
  <c r="I8" i="1"/>
  <c r="I11" i="1"/>
  <c r="I12" i="1"/>
  <c r="I13" i="1"/>
  <c r="I14" i="1"/>
  <c r="H7" i="1"/>
  <c r="H8" i="1"/>
  <c r="H11" i="1"/>
  <c r="H12" i="1"/>
  <c r="H13" i="1"/>
  <c r="H14" i="1"/>
  <c r="L6" i="1"/>
  <c r="K6" i="1"/>
  <c r="I6" i="1"/>
  <c r="J6" i="1"/>
  <c r="H6" i="1"/>
  <c r="H19" i="1" l="1"/>
  <c r="I19" i="1"/>
  <c r="L19" i="1"/>
  <c r="J19" i="1"/>
  <c r="M19" i="1"/>
  <c r="K19" i="1"/>
  <c r="N19" i="1"/>
</calcChain>
</file>

<file path=xl/sharedStrings.xml><?xml version="1.0" encoding="utf-8"?>
<sst xmlns="http://schemas.openxmlformats.org/spreadsheetml/2006/main" count="29" uniqueCount="27">
  <si>
    <t>מס' ברזל</t>
  </si>
  <si>
    <t>קוטר</t>
  </si>
  <si>
    <t>פסיעה</t>
  </si>
  <si>
    <t>אורך מוט</t>
  </si>
  <si>
    <t>סה"כ</t>
  </si>
  <si>
    <t>לפי תכנית:</t>
  </si>
  <si>
    <t>דף חישוב מס'</t>
  </si>
  <si>
    <t xml:space="preserve">כמות מוטות </t>
  </si>
  <si>
    <t>כמות אלמנטים</t>
  </si>
  <si>
    <t>צורה</t>
  </si>
  <si>
    <t>50                     570</t>
  </si>
  <si>
    <t>50                     710</t>
  </si>
  <si>
    <t>חישוב זיון- רצפת מובל</t>
  </si>
  <si>
    <t>50                   640</t>
  </si>
  <si>
    <t xml:space="preserve">פרט 3-3 חזית כניסה </t>
  </si>
  <si>
    <t>פרט 4-4 חזית יציאה</t>
  </si>
  <si>
    <t>50                  500</t>
  </si>
  <si>
    <t>משקל ק"ג למ"א</t>
  </si>
  <si>
    <t>דף ריכוז כמויות לסעיף:</t>
  </si>
  <si>
    <t xml:space="preserve">מס' שורה בסאפ - </t>
  </si>
  <si>
    <t>580</t>
  </si>
  <si>
    <t>שם סעיף:</t>
  </si>
  <si>
    <t>סה"כ כמויות:</t>
  </si>
  <si>
    <t>02.100.0010</t>
  </si>
  <si>
    <t>ברזל זיון</t>
  </si>
  <si>
    <t>סה"כ טון :</t>
  </si>
  <si>
    <t>LVT-ST-090-BC_ITAV-DD-7008.pdf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</si>
</sst>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5" fillId="0" borderId="9" xfId="0" applyFont="1" applyBorder="1" applyAlignment="1">
      <alignment wrapText="1"/>
    </xf>
    <xf numFmtId="0" fontId="5" fillId="0" borderId="10" xfId="0" applyFont="1" applyBorder="1"/>
    <xf numFmtId="0" fontId="5" fillId="0" borderId="1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17" xfId="0" applyFont="1" applyBorder="1" applyAlignment="1">
      <alignment vertical="top"/>
    </xf>
    <xf numFmtId="0" fontId="5" fillId="0" borderId="24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5" fillId="0" borderId="25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5" fillId="0" borderId="17" xfId="0" applyFont="1" applyBorder="1"/>
    <xf numFmtId="0" fontId="3" fillId="0" borderId="38" xfId="0" applyFont="1" applyBorder="1" applyAlignment="1">
      <alignment horizontal="center" vertical="top"/>
    </xf>
    <xf numFmtId="0" fontId="3" fillId="0" borderId="39" xfId="0" applyFont="1" applyBorder="1"/>
    <xf numFmtId="0" fontId="3" fillId="0" borderId="40" xfId="0" applyFont="1" applyBorder="1" applyAlignment="1">
      <alignment horizontal="center" vertical="top"/>
    </xf>
    <xf numFmtId="0" fontId="3" fillId="0" borderId="41" xfId="0" applyFont="1" applyBorder="1" applyAlignment="1">
      <alignment vertical="top"/>
    </xf>
    <xf numFmtId="0" fontId="3" fillId="0" borderId="17" xfId="0" applyFont="1" applyBorder="1" applyAlignment="1">
      <alignment horizontal="center" vertical="top"/>
    </xf>
    <xf numFmtId="0" fontId="3" fillId="0" borderId="38" xfId="0" applyFont="1" applyBorder="1"/>
    <xf numFmtId="0" fontId="3" fillId="0" borderId="42" xfId="0" applyFont="1" applyBorder="1"/>
    <xf numFmtId="0" fontId="3" fillId="0" borderId="46" xfId="0" applyFont="1" applyBorder="1"/>
    <xf numFmtId="0" fontId="3" fillId="0" borderId="50" xfId="0" applyFont="1" applyBorder="1"/>
    <xf numFmtId="0" fontId="3" fillId="0" borderId="51" xfId="0" applyFont="1" applyBorder="1" applyAlignment="1">
      <alignment horizontal="center" vertical="top"/>
    </xf>
    <xf numFmtId="0" fontId="3" fillId="0" borderId="52" xfId="0" applyFont="1" applyBorder="1"/>
    <xf numFmtId="164" fontId="3" fillId="0" borderId="37" xfId="1" applyNumberFormat="1" applyFont="1" applyBorder="1"/>
    <xf numFmtId="2" fontId="7" fillId="0" borderId="1" xfId="0" applyNumberFormat="1" applyFont="1" applyFill="1" applyBorder="1"/>
    <xf numFmtId="0" fontId="7" fillId="0" borderId="1" xfId="0" applyFont="1" applyFill="1" applyBorder="1"/>
    <xf numFmtId="49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0" applyNumberFormat="1" applyFont="1" applyFill="1" applyBorder="1"/>
    <xf numFmtId="0" fontId="5" fillId="0" borderId="43" xfId="0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7" xfId="0" applyFont="1" applyBorder="1"/>
    <xf numFmtId="0" fontId="5" fillId="0" borderId="48" xfId="0" applyFont="1" applyBorder="1"/>
    <xf numFmtId="0" fontId="5" fillId="0" borderId="49" xfId="0" applyFont="1" applyBorder="1"/>
    <xf numFmtId="0" fontId="6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2" fontId="7" fillId="0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10</xdr:row>
      <xdr:rowOff>200025</xdr:rowOff>
    </xdr:from>
    <xdr:to>
      <xdr:col>6</xdr:col>
      <xdr:colOff>1533525</xdr:colOff>
      <xdr:row>10</xdr:row>
      <xdr:rowOff>219075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20ED752-D7FC-46B0-A69C-350DEFFD0B86}"/>
            </a:ext>
          </a:extLst>
        </xdr:cNvPr>
        <xdr:cNvCxnSpPr/>
      </xdr:nvCxnSpPr>
      <xdr:spPr>
        <a:xfrm flipV="1">
          <a:off x="11230746525" y="819150"/>
          <a:ext cx="13239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1333499</xdr:colOff>
      <xdr:row>9</xdr:row>
      <xdr:rowOff>57150</xdr:rowOff>
    </xdr:from>
    <xdr:to>
      <xdr:col>6</xdr:col>
      <xdr:colOff>1333500</xdr:colOff>
      <xdr:row>9</xdr:row>
      <xdr:rowOff>276225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7B1DC092-8E7F-4452-B164-8F915BAE3BEF}"/>
            </a:ext>
          </a:extLst>
        </xdr:cNvPr>
        <xdr:cNvCxnSpPr/>
      </xdr:nvCxnSpPr>
      <xdr:spPr>
        <a:xfrm flipH="1">
          <a:off x="11230946550" y="2124075"/>
          <a:ext cx="1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9</xdr:row>
      <xdr:rowOff>266700</xdr:rowOff>
    </xdr:from>
    <xdr:to>
      <xdr:col>6</xdr:col>
      <xdr:colOff>1343025</xdr:colOff>
      <xdr:row>9</xdr:row>
      <xdr:rowOff>276225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1BA143D7-399A-4C1D-8684-EA7FF4190EE5}"/>
            </a:ext>
          </a:extLst>
        </xdr:cNvPr>
        <xdr:cNvCxnSpPr/>
      </xdr:nvCxnSpPr>
      <xdr:spPr>
        <a:xfrm flipV="1">
          <a:off x="11230937025" y="2333625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7</xdr:row>
      <xdr:rowOff>266700</xdr:rowOff>
    </xdr:from>
    <xdr:to>
      <xdr:col>6</xdr:col>
      <xdr:colOff>1343025</xdr:colOff>
      <xdr:row>7</xdr:row>
      <xdr:rowOff>276225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9ED802AB-B919-4BAC-B824-979A0B5DC018}"/>
            </a:ext>
          </a:extLst>
        </xdr:cNvPr>
        <xdr:cNvCxnSpPr/>
      </xdr:nvCxnSpPr>
      <xdr:spPr>
        <a:xfrm flipV="1">
          <a:off x="11230937025" y="2333625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1333499</xdr:colOff>
      <xdr:row>11</xdr:row>
      <xdr:rowOff>57150</xdr:rowOff>
    </xdr:from>
    <xdr:to>
      <xdr:col>6</xdr:col>
      <xdr:colOff>1333500</xdr:colOff>
      <xdr:row>11</xdr:row>
      <xdr:rowOff>276225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D8C61A39-7F48-47F2-801D-64DF2FE054BC}"/>
            </a:ext>
          </a:extLst>
        </xdr:cNvPr>
        <xdr:cNvCxnSpPr/>
      </xdr:nvCxnSpPr>
      <xdr:spPr>
        <a:xfrm flipH="1">
          <a:off x="11230946550" y="2124075"/>
          <a:ext cx="1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11</xdr:row>
      <xdr:rowOff>266700</xdr:rowOff>
    </xdr:from>
    <xdr:to>
      <xdr:col>6</xdr:col>
      <xdr:colOff>1343025</xdr:colOff>
      <xdr:row>11</xdr:row>
      <xdr:rowOff>276225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1E1ADB1F-4A8D-4A43-AFE0-D504D920A48A}"/>
            </a:ext>
          </a:extLst>
        </xdr:cNvPr>
        <xdr:cNvCxnSpPr/>
      </xdr:nvCxnSpPr>
      <xdr:spPr>
        <a:xfrm flipV="1">
          <a:off x="11230937025" y="2333625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12</xdr:row>
      <xdr:rowOff>200025</xdr:rowOff>
    </xdr:from>
    <xdr:to>
      <xdr:col>6</xdr:col>
      <xdr:colOff>1533525</xdr:colOff>
      <xdr:row>12</xdr:row>
      <xdr:rowOff>219075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A505680B-B038-4A8C-A858-09CA82DB23F8}"/>
            </a:ext>
          </a:extLst>
        </xdr:cNvPr>
        <xdr:cNvCxnSpPr/>
      </xdr:nvCxnSpPr>
      <xdr:spPr>
        <a:xfrm flipV="1">
          <a:off x="11230746525" y="2628900"/>
          <a:ext cx="13239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1333499</xdr:colOff>
      <xdr:row>8</xdr:row>
      <xdr:rowOff>57150</xdr:rowOff>
    </xdr:from>
    <xdr:to>
      <xdr:col>6</xdr:col>
      <xdr:colOff>1333500</xdr:colOff>
      <xdr:row>8</xdr:row>
      <xdr:rowOff>276225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976C19C1-5728-4198-98C7-28A77226C90E}"/>
            </a:ext>
          </a:extLst>
        </xdr:cNvPr>
        <xdr:cNvCxnSpPr/>
      </xdr:nvCxnSpPr>
      <xdr:spPr>
        <a:xfrm flipH="1">
          <a:off x="11230946550" y="2486025"/>
          <a:ext cx="1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8</xdr:row>
      <xdr:rowOff>266700</xdr:rowOff>
    </xdr:from>
    <xdr:to>
      <xdr:col>6</xdr:col>
      <xdr:colOff>1343025</xdr:colOff>
      <xdr:row>8</xdr:row>
      <xdr:rowOff>276225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A9400908-31B0-468D-B349-096E672A044E}"/>
            </a:ext>
          </a:extLst>
        </xdr:cNvPr>
        <xdr:cNvCxnSpPr/>
      </xdr:nvCxnSpPr>
      <xdr:spPr>
        <a:xfrm flipV="1">
          <a:off x="11230937025" y="2695575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1333499</xdr:colOff>
      <xdr:row>6</xdr:row>
      <xdr:rowOff>57150</xdr:rowOff>
    </xdr:from>
    <xdr:to>
      <xdr:col>6</xdr:col>
      <xdr:colOff>1333500</xdr:colOff>
      <xdr:row>6</xdr:row>
      <xdr:rowOff>276225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EC748AA4-D6D4-4698-9B38-EEAF803EE9E1}"/>
            </a:ext>
          </a:extLst>
        </xdr:cNvPr>
        <xdr:cNvCxnSpPr/>
      </xdr:nvCxnSpPr>
      <xdr:spPr>
        <a:xfrm flipH="1">
          <a:off x="11230946550" y="2124075"/>
          <a:ext cx="1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6</xdr:row>
      <xdr:rowOff>266700</xdr:rowOff>
    </xdr:from>
    <xdr:to>
      <xdr:col>6</xdr:col>
      <xdr:colOff>1343025</xdr:colOff>
      <xdr:row>6</xdr:row>
      <xdr:rowOff>276225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64E7D1CC-6367-4842-8A9E-33F93B0A4E8B}"/>
            </a:ext>
          </a:extLst>
        </xdr:cNvPr>
        <xdr:cNvCxnSpPr/>
      </xdr:nvCxnSpPr>
      <xdr:spPr>
        <a:xfrm flipV="1">
          <a:off x="11230937025" y="2333625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209550</xdr:colOff>
      <xdr:row>17</xdr:row>
      <xdr:rowOff>200025</xdr:rowOff>
    </xdr:from>
    <xdr:to>
      <xdr:col>6</xdr:col>
      <xdr:colOff>1533525</xdr:colOff>
      <xdr:row>17</xdr:row>
      <xdr:rowOff>219075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1E17D90-176F-459F-AF38-7C019ADEA147}"/>
            </a:ext>
          </a:extLst>
        </xdr:cNvPr>
        <xdr:cNvCxnSpPr/>
      </xdr:nvCxnSpPr>
      <xdr:spPr>
        <a:xfrm flipV="1">
          <a:off x="11230746525" y="2628900"/>
          <a:ext cx="13239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1333499</xdr:colOff>
      <xdr:row>16</xdr:row>
      <xdr:rowOff>57150</xdr:rowOff>
    </xdr:from>
    <xdr:to>
      <xdr:col>6</xdr:col>
      <xdr:colOff>1333500</xdr:colOff>
      <xdr:row>16</xdr:row>
      <xdr:rowOff>276225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CCAC7042-7C89-4DB1-921A-5A3AF0477969}"/>
            </a:ext>
          </a:extLst>
        </xdr:cNvPr>
        <xdr:cNvCxnSpPr/>
      </xdr:nvCxnSpPr>
      <xdr:spPr>
        <a:xfrm flipH="1">
          <a:off x="11230946550" y="2124075"/>
          <a:ext cx="1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16</xdr:row>
      <xdr:rowOff>266700</xdr:rowOff>
    </xdr:from>
    <xdr:to>
      <xdr:col>6</xdr:col>
      <xdr:colOff>1343025</xdr:colOff>
      <xdr:row>16</xdr:row>
      <xdr:rowOff>276225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9B0A2EB0-009E-4CC6-9F37-7CF0D8381606}"/>
            </a:ext>
          </a:extLst>
        </xdr:cNvPr>
        <xdr:cNvCxnSpPr/>
      </xdr:nvCxnSpPr>
      <xdr:spPr>
        <a:xfrm flipV="1">
          <a:off x="11230937025" y="2333625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15</xdr:row>
      <xdr:rowOff>266700</xdr:rowOff>
    </xdr:from>
    <xdr:to>
      <xdr:col>6</xdr:col>
      <xdr:colOff>1343025</xdr:colOff>
      <xdr:row>15</xdr:row>
      <xdr:rowOff>276225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A77F86D9-C7BC-4CFB-ABB4-55F704B642C1}"/>
            </a:ext>
          </a:extLst>
        </xdr:cNvPr>
        <xdr:cNvCxnSpPr/>
      </xdr:nvCxnSpPr>
      <xdr:spPr>
        <a:xfrm flipV="1">
          <a:off x="11230937025" y="1609725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1333499</xdr:colOff>
      <xdr:row>14</xdr:row>
      <xdr:rowOff>57150</xdr:rowOff>
    </xdr:from>
    <xdr:to>
      <xdr:col>6</xdr:col>
      <xdr:colOff>1333500</xdr:colOff>
      <xdr:row>14</xdr:row>
      <xdr:rowOff>276225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B8E5DBFD-5C44-4A22-9479-7605A562F393}"/>
            </a:ext>
          </a:extLst>
        </xdr:cNvPr>
        <xdr:cNvCxnSpPr/>
      </xdr:nvCxnSpPr>
      <xdr:spPr>
        <a:xfrm flipH="1">
          <a:off x="11230946550" y="1038225"/>
          <a:ext cx="1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14</xdr:row>
      <xdr:rowOff>266700</xdr:rowOff>
    </xdr:from>
    <xdr:to>
      <xdr:col>6</xdr:col>
      <xdr:colOff>1343025</xdr:colOff>
      <xdr:row>14</xdr:row>
      <xdr:rowOff>276225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FD7ED22D-30B3-4BC5-BAC9-B669FFA32140}"/>
            </a:ext>
          </a:extLst>
        </xdr:cNvPr>
        <xdr:cNvCxnSpPr/>
      </xdr:nvCxnSpPr>
      <xdr:spPr>
        <a:xfrm flipV="1">
          <a:off x="11230937025" y="1247775"/>
          <a:ext cx="12477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0B61E-6BE6-40DD-ADE4-9ED9E35F104A}">
  <dimension ref="A1:N22"/>
  <sheetViews>
    <sheetView rightToLeft="1" tabSelected="1" zoomScaleNormal="100" workbookViewId="0">
      <pane xSplit="7" ySplit="5" topLeftCell="H12" activePane="bottomRight" state="frozen"/>
      <selection pane="topRight" activeCell="H1" sqref="H1"/>
      <selection pane="bottomLeft" activeCell="A3" sqref="A3"/>
      <selection pane="bottomRight" activeCell="F4" sqref="F4"/>
    </sheetView>
  </sheetViews>
  <sheetFormatPr defaultRowHeight="14.25" x14ac:dyDescent="0.2"/>
  <cols>
    <col min="1" max="1" width="8" customWidth="1"/>
    <col min="2" max="2" width="11.5" customWidth="1"/>
    <col min="3" max="3" width="12.5" customWidth="1"/>
    <col min="4" max="4" width="12.25" customWidth="1"/>
    <col min="5" max="5" width="6" hidden="1" customWidth="1"/>
    <col min="6" max="6" width="14.25" customWidth="1"/>
    <col min="7" max="7" width="21.5" customWidth="1"/>
    <col min="8" max="8" width="8" customWidth="1"/>
    <col min="9" max="10" width="7.75" customWidth="1"/>
    <col min="11" max="12" width="7.625" customWidth="1"/>
    <col min="13" max="14" width="7.5" customWidth="1"/>
  </cols>
  <sheetData>
    <row r="1" spans="1:14" ht="15" x14ac:dyDescent="0.25">
      <c r="A1" s="71" t="s">
        <v>18</v>
      </c>
      <c r="B1" s="71"/>
      <c r="C1" s="59" t="s">
        <v>23</v>
      </c>
      <c r="D1" s="60"/>
      <c r="E1" s="72" t="s">
        <v>19</v>
      </c>
      <c r="F1" s="72"/>
      <c r="G1" s="61" t="s">
        <v>20</v>
      </c>
      <c r="H1" s="60"/>
      <c r="I1" s="60"/>
    </row>
    <row r="2" spans="1:14" ht="15" x14ac:dyDescent="0.25">
      <c r="A2" s="71" t="s">
        <v>21</v>
      </c>
      <c r="B2" s="71"/>
      <c r="C2" s="73" t="s">
        <v>24</v>
      </c>
      <c r="D2" s="73"/>
      <c r="E2" s="73"/>
      <c r="F2" s="73"/>
      <c r="G2" s="73"/>
      <c r="H2" s="73"/>
      <c r="I2" s="73"/>
    </row>
    <row r="3" spans="1:14" ht="15" x14ac:dyDescent="0.25">
      <c r="A3" s="71" t="s">
        <v>22</v>
      </c>
      <c r="B3" s="71"/>
      <c r="C3" s="62"/>
      <c r="D3" s="73"/>
      <c r="E3" s="73"/>
      <c r="F3" s="73"/>
      <c r="G3" s="64">
        <f>SUM(H21:N21)</f>
        <v>1.4123552000000001</v>
      </c>
      <c r="H3" s="63"/>
      <c r="I3" s="60"/>
    </row>
    <row r="4" spans="1:14" ht="16.5" thickBot="1" x14ac:dyDescent="0.3">
      <c r="A4" s="1" t="s">
        <v>12</v>
      </c>
      <c r="B4" s="1"/>
      <c r="C4" s="2"/>
      <c r="D4" s="1" t="s">
        <v>5</v>
      </c>
      <c r="E4" s="2"/>
      <c r="F4" s="1" t="s">
        <v>26</v>
      </c>
      <c r="G4" s="3"/>
      <c r="H4" s="3"/>
      <c r="I4" s="3"/>
      <c r="J4" s="3"/>
      <c r="K4" s="3"/>
      <c r="L4" s="3"/>
      <c r="M4" s="4" t="s">
        <v>6</v>
      </c>
      <c r="N4" s="1">
        <v>32</v>
      </c>
    </row>
    <row r="5" spans="1:14" ht="32.25" thickBot="1" x14ac:dyDescent="0.3">
      <c r="A5" s="5" t="s">
        <v>0</v>
      </c>
      <c r="B5" s="6" t="s">
        <v>1</v>
      </c>
      <c r="C5" s="6" t="s">
        <v>3</v>
      </c>
      <c r="D5" s="6" t="s">
        <v>7</v>
      </c>
      <c r="E5" s="6" t="s">
        <v>2</v>
      </c>
      <c r="F5" s="33" t="s">
        <v>8</v>
      </c>
      <c r="G5" s="46" t="s">
        <v>9</v>
      </c>
      <c r="H5" s="40">
        <v>8</v>
      </c>
      <c r="I5" s="6">
        <v>10</v>
      </c>
      <c r="J5" s="6">
        <v>12</v>
      </c>
      <c r="K5" s="6">
        <v>14</v>
      </c>
      <c r="L5" s="6">
        <v>16</v>
      </c>
      <c r="M5" s="6">
        <v>18</v>
      </c>
      <c r="N5" s="7">
        <v>20</v>
      </c>
    </row>
    <row r="6" spans="1:14" ht="28.5" customHeight="1" thickBot="1" x14ac:dyDescent="0.3">
      <c r="A6" s="65" t="s">
        <v>14</v>
      </c>
      <c r="B6" s="66"/>
      <c r="C6" s="66"/>
      <c r="D6" s="66"/>
      <c r="E6" s="66"/>
      <c r="F6" s="67"/>
      <c r="G6" s="47"/>
      <c r="H6" s="41">
        <f>+IF($B6=8,C6/100*D6*F6,0)</f>
        <v>0</v>
      </c>
      <c r="I6" s="9">
        <f>+IF($B6=10,C6/100*D6*F6,0)</f>
        <v>0</v>
      </c>
      <c r="J6" s="9">
        <f>+IF($B6=12,C6/100*D6*F6,0)</f>
        <v>0</v>
      </c>
      <c r="K6" s="12">
        <f>+IF($B6=14,C6/100*D6*F6,0)</f>
        <v>0</v>
      </c>
      <c r="L6" s="9">
        <f>+IF($B6=16,C6/100*D6*F6,0)</f>
        <v>0</v>
      </c>
      <c r="M6" s="9">
        <f>+IF($B6=18,C6/100*D6*F6,0)</f>
        <v>0</v>
      </c>
      <c r="N6" s="10">
        <f>+IF($B6=20,C6/100*D6*F6,0)</f>
        <v>0</v>
      </c>
    </row>
    <row r="7" spans="1:14" ht="28.5" customHeight="1" thickBot="1" x14ac:dyDescent="0.25">
      <c r="A7" s="16">
        <v>403</v>
      </c>
      <c r="B7" s="17">
        <v>20</v>
      </c>
      <c r="C7" s="17">
        <v>550</v>
      </c>
      <c r="D7" s="17">
        <v>2</v>
      </c>
      <c r="E7" s="17"/>
      <c r="F7" s="38">
        <v>2</v>
      </c>
      <c r="G7" s="32" t="s">
        <v>16</v>
      </c>
      <c r="H7" s="41">
        <f t="shared" ref="H7:H14" si="0">+IF($B7=8,C7/100*D7*F7,0)</f>
        <v>0</v>
      </c>
      <c r="I7" s="9">
        <f t="shared" ref="I7:I14" si="1">+IF($B7=10,C7/100*D7*F7,0)</f>
        <v>0</v>
      </c>
      <c r="J7" s="9">
        <f t="shared" ref="J7:J14" si="2">+IF($B7=12,C7/100*D7*F7,0)</f>
        <v>0</v>
      </c>
      <c r="K7" s="12">
        <f t="shared" ref="K7:K14" si="3">+IF($B7=14,C7/100*D7*F7,0)</f>
        <v>0</v>
      </c>
      <c r="L7" s="9">
        <f t="shared" ref="L7:L14" si="4">+IF($B7=16,C7/100*D7*F7,0)</f>
        <v>0</v>
      </c>
      <c r="M7" s="9">
        <f t="shared" ref="M7:M14" si="5">+IF($B7=18,C7/100*D7*F7,0)</f>
        <v>0</v>
      </c>
      <c r="N7" s="10">
        <f t="shared" ref="N7:N14" si="6">+IF($B7=20,C7/100*D7*F7,0)</f>
        <v>22</v>
      </c>
    </row>
    <row r="8" spans="1:14" ht="28.5" customHeight="1" thickBot="1" x14ac:dyDescent="0.25">
      <c r="A8" s="19">
        <v>404</v>
      </c>
      <c r="B8" s="20">
        <v>20</v>
      </c>
      <c r="C8" s="20">
        <v>1200</v>
      </c>
      <c r="D8" s="20">
        <v>6</v>
      </c>
      <c r="E8" s="20"/>
      <c r="F8" s="36">
        <v>1</v>
      </c>
      <c r="G8" s="49">
        <v>1200</v>
      </c>
      <c r="H8" s="42">
        <f t="shared" si="0"/>
        <v>0</v>
      </c>
      <c r="I8" s="21">
        <f t="shared" si="1"/>
        <v>0</v>
      </c>
      <c r="J8" s="21">
        <f t="shared" si="2"/>
        <v>0</v>
      </c>
      <c r="K8" s="20">
        <f t="shared" si="3"/>
        <v>0</v>
      </c>
      <c r="L8" s="21">
        <f t="shared" si="4"/>
        <v>0</v>
      </c>
      <c r="M8" s="21">
        <f t="shared" si="5"/>
        <v>0</v>
      </c>
      <c r="N8" s="22">
        <f t="shared" si="6"/>
        <v>72</v>
      </c>
    </row>
    <row r="9" spans="1:14" ht="28.5" customHeight="1" thickBot="1" x14ac:dyDescent="0.25">
      <c r="A9" s="23">
        <v>405</v>
      </c>
      <c r="B9" s="24">
        <v>20</v>
      </c>
      <c r="C9" s="24">
        <v>690</v>
      </c>
      <c r="D9" s="24">
        <v>4</v>
      </c>
      <c r="E9" s="24"/>
      <c r="F9" s="30">
        <v>2</v>
      </c>
      <c r="G9" s="32" t="s">
        <v>13</v>
      </c>
      <c r="H9" s="31">
        <f t="shared" si="0"/>
        <v>0</v>
      </c>
      <c r="I9" s="24">
        <f t="shared" si="1"/>
        <v>0</v>
      </c>
      <c r="J9" s="24">
        <f t="shared" si="2"/>
        <v>0</v>
      </c>
      <c r="K9" s="24">
        <f t="shared" si="3"/>
        <v>0</v>
      </c>
      <c r="L9" s="24">
        <f t="shared" si="4"/>
        <v>0</v>
      </c>
      <c r="M9" s="24">
        <f t="shared" si="5"/>
        <v>0</v>
      </c>
      <c r="N9" s="25">
        <f t="shared" si="6"/>
        <v>55.2</v>
      </c>
    </row>
    <row r="10" spans="1:14" ht="28.5" customHeight="1" thickBot="1" x14ac:dyDescent="0.25">
      <c r="A10" s="28">
        <v>504</v>
      </c>
      <c r="B10" s="29">
        <v>14</v>
      </c>
      <c r="C10" s="29">
        <v>620</v>
      </c>
      <c r="D10" s="29">
        <v>5</v>
      </c>
      <c r="E10" s="29"/>
      <c r="F10" s="37">
        <v>2</v>
      </c>
      <c r="G10" s="50" t="s">
        <v>10</v>
      </c>
      <c r="H10" s="43">
        <f t="shared" si="0"/>
        <v>0</v>
      </c>
      <c r="I10" s="27">
        <f t="shared" si="1"/>
        <v>0</v>
      </c>
      <c r="J10" s="27">
        <f t="shared" si="2"/>
        <v>0</v>
      </c>
      <c r="K10" s="27">
        <f t="shared" si="3"/>
        <v>62</v>
      </c>
      <c r="L10" s="27">
        <f t="shared" si="4"/>
        <v>0</v>
      </c>
      <c r="M10" s="17">
        <f t="shared" si="5"/>
        <v>0</v>
      </c>
      <c r="N10" s="18">
        <f t="shared" si="6"/>
        <v>0</v>
      </c>
    </row>
    <row r="11" spans="1:14" ht="28.5" customHeight="1" thickBot="1" x14ac:dyDescent="0.25">
      <c r="A11" s="23">
        <v>505</v>
      </c>
      <c r="B11" s="24">
        <v>14</v>
      </c>
      <c r="C11" s="24">
        <v>900</v>
      </c>
      <c r="D11" s="24">
        <v>11</v>
      </c>
      <c r="E11" s="24"/>
      <c r="F11" s="30">
        <v>1</v>
      </c>
      <c r="G11" s="51">
        <v>900</v>
      </c>
      <c r="H11" s="31">
        <f t="shared" si="0"/>
        <v>0</v>
      </c>
      <c r="I11" s="24">
        <f t="shared" si="1"/>
        <v>0</v>
      </c>
      <c r="J11" s="21">
        <f t="shared" si="2"/>
        <v>0</v>
      </c>
      <c r="K11" s="24">
        <f t="shared" si="3"/>
        <v>99</v>
      </c>
      <c r="L11" s="24">
        <f t="shared" si="4"/>
        <v>0</v>
      </c>
      <c r="M11" s="9">
        <f t="shared" si="5"/>
        <v>0</v>
      </c>
      <c r="N11" s="10">
        <f t="shared" si="6"/>
        <v>0</v>
      </c>
    </row>
    <row r="12" spans="1:14" ht="28.5" customHeight="1" thickBot="1" x14ac:dyDescent="0.25">
      <c r="A12" s="23">
        <v>506</v>
      </c>
      <c r="B12" s="24">
        <v>14</v>
      </c>
      <c r="C12" s="24">
        <v>760</v>
      </c>
      <c r="D12" s="24">
        <v>6</v>
      </c>
      <c r="E12" s="24"/>
      <c r="F12" s="30">
        <v>2</v>
      </c>
      <c r="G12" s="32" t="s">
        <v>11</v>
      </c>
      <c r="H12" s="31">
        <f t="shared" si="0"/>
        <v>0</v>
      </c>
      <c r="I12" s="24">
        <f t="shared" si="1"/>
        <v>0</v>
      </c>
      <c r="J12" s="24">
        <f t="shared" si="2"/>
        <v>0</v>
      </c>
      <c r="K12" s="24">
        <f t="shared" si="3"/>
        <v>91.199999999999989</v>
      </c>
      <c r="L12" s="24">
        <f t="shared" si="4"/>
        <v>0</v>
      </c>
      <c r="M12" s="9">
        <f t="shared" si="5"/>
        <v>0</v>
      </c>
      <c r="N12" s="10">
        <f t="shared" si="6"/>
        <v>0</v>
      </c>
    </row>
    <row r="13" spans="1:14" ht="28.5" customHeight="1" thickBot="1" x14ac:dyDescent="0.25">
      <c r="A13" s="26">
        <v>507</v>
      </c>
      <c r="B13" s="27">
        <v>18</v>
      </c>
      <c r="C13" s="27">
        <v>350</v>
      </c>
      <c r="D13" s="27">
        <v>8</v>
      </c>
      <c r="E13" s="27"/>
      <c r="F13" s="54">
        <v>2</v>
      </c>
      <c r="G13" s="51">
        <v>350</v>
      </c>
      <c r="H13" s="44">
        <f t="shared" si="0"/>
        <v>0</v>
      </c>
      <c r="I13" s="17">
        <f t="shared" si="1"/>
        <v>0</v>
      </c>
      <c r="J13" s="17">
        <f t="shared" si="2"/>
        <v>0</v>
      </c>
      <c r="K13" s="17">
        <f t="shared" si="3"/>
        <v>0</v>
      </c>
      <c r="L13" s="17">
        <f t="shared" si="4"/>
        <v>0</v>
      </c>
      <c r="M13" s="9">
        <f t="shared" si="5"/>
        <v>56</v>
      </c>
      <c r="N13" s="10">
        <f t="shared" si="6"/>
        <v>0</v>
      </c>
    </row>
    <row r="14" spans="1:14" ht="28.5" customHeight="1" thickBot="1" x14ac:dyDescent="0.3">
      <c r="A14" s="68" t="s">
        <v>15</v>
      </c>
      <c r="B14" s="69"/>
      <c r="C14" s="69"/>
      <c r="D14" s="69"/>
      <c r="E14" s="69"/>
      <c r="F14" s="70"/>
      <c r="G14" s="55"/>
      <c r="H14" s="42">
        <f t="shared" si="0"/>
        <v>0</v>
      </c>
      <c r="I14" s="21">
        <f t="shared" si="1"/>
        <v>0</v>
      </c>
      <c r="J14" s="21">
        <f t="shared" si="2"/>
        <v>0</v>
      </c>
      <c r="K14" s="20">
        <f t="shared" si="3"/>
        <v>0</v>
      </c>
      <c r="L14" s="21">
        <f t="shared" si="4"/>
        <v>0</v>
      </c>
      <c r="M14" s="21">
        <f t="shared" si="5"/>
        <v>0</v>
      </c>
      <c r="N14" s="22">
        <f t="shared" si="6"/>
        <v>0</v>
      </c>
    </row>
    <row r="15" spans="1:14" ht="28.5" customHeight="1" thickBot="1" x14ac:dyDescent="0.25">
      <c r="A15" s="23">
        <v>403</v>
      </c>
      <c r="B15" s="24">
        <v>20</v>
      </c>
      <c r="C15" s="24">
        <v>550</v>
      </c>
      <c r="D15" s="24">
        <v>6</v>
      </c>
      <c r="E15" s="24"/>
      <c r="F15" s="30">
        <v>2</v>
      </c>
      <c r="G15" s="32" t="s">
        <v>16</v>
      </c>
      <c r="H15" s="31">
        <f t="shared" ref="H15:H18" si="7">+IF($B15=8,C15/100*D15*F15,0)</f>
        <v>0</v>
      </c>
      <c r="I15" s="24">
        <f t="shared" ref="I15:I18" si="8">+IF($B15=10,C15/100*D15*F15,0)</f>
        <v>0</v>
      </c>
      <c r="J15" s="24">
        <f t="shared" ref="J15:J18" si="9">+IF($B15=12,C15/100*D15*F15,0)</f>
        <v>0</v>
      </c>
      <c r="K15" s="24">
        <f t="shared" ref="K15:K18" si="10">+IF($B15=14,C15/100*D15*F15,0)</f>
        <v>0</v>
      </c>
      <c r="L15" s="24">
        <f t="shared" ref="L15:L18" si="11">+IF($B15=16,C15/100*D15*F15,0)</f>
        <v>0</v>
      </c>
      <c r="M15" s="24">
        <f t="shared" ref="M15:M18" si="12">+IF($B15=18,C15/100*D15*F15,0)</f>
        <v>0</v>
      </c>
      <c r="N15" s="25">
        <f t="shared" ref="N15:N18" si="13">+IF($B15=20,C15/100*D15*F15,0)</f>
        <v>66</v>
      </c>
    </row>
    <row r="16" spans="1:14" ht="28.5" customHeight="1" thickBot="1" x14ac:dyDescent="0.25">
      <c r="A16" s="26">
        <v>404</v>
      </c>
      <c r="B16" s="27">
        <v>20</v>
      </c>
      <c r="C16" s="27">
        <v>1200</v>
      </c>
      <c r="D16" s="27">
        <v>6</v>
      </c>
      <c r="E16" s="27"/>
      <c r="F16" s="54">
        <v>1</v>
      </c>
      <c r="G16" s="56">
        <v>1200</v>
      </c>
      <c r="H16" s="43">
        <f t="shared" si="7"/>
        <v>0</v>
      </c>
      <c r="I16" s="27">
        <f t="shared" si="8"/>
        <v>0</v>
      </c>
      <c r="J16" s="27">
        <f t="shared" si="9"/>
        <v>0</v>
      </c>
      <c r="K16" s="27">
        <f t="shared" si="10"/>
        <v>0</v>
      </c>
      <c r="L16" s="27">
        <f t="shared" si="11"/>
        <v>0</v>
      </c>
      <c r="M16" s="27">
        <f t="shared" si="12"/>
        <v>0</v>
      </c>
      <c r="N16" s="57">
        <f t="shared" si="13"/>
        <v>72</v>
      </c>
    </row>
    <row r="17" spans="1:14" ht="28.5" customHeight="1" thickBot="1" x14ac:dyDescent="0.25">
      <c r="A17" s="23">
        <v>504</v>
      </c>
      <c r="B17" s="24">
        <v>14</v>
      </c>
      <c r="C17" s="24">
        <v>620</v>
      </c>
      <c r="D17" s="24">
        <v>11</v>
      </c>
      <c r="E17" s="24"/>
      <c r="F17" s="30">
        <v>2</v>
      </c>
      <c r="G17" s="32" t="s">
        <v>10</v>
      </c>
      <c r="H17" s="31">
        <f t="shared" si="7"/>
        <v>0</v>
      </c>
      <c r="I17" s="24">
        <f t="shared" si="8"/>
        <v>0</v>
      </c>
      <c r="J17" s="24">
        <f t="shared" si="9"/>
        <v>0</v>
      </c>
      <c r="K17" s="24">
        <f t="shared" si="10"/>
        <v>136.4</v>
      </c>
      <c r="L17" s="24">
        <f t="shared" si="11"/>
        <v>0</v>
      </c>
      <c r="M17" s="24">
        <f t="shared" si="12"/>
        <v>0</v>
      </c>
      <c r="N17" s="25">
        <f t="shared" si="13"/>
        <v>0</v>
      </c>
    </row>
    <row r="18" spans="1:14" ht="28.5" customHeight="1" thickBot="1" x14ac:dyDescent="0.25">
      <c r="A18" s="23">
        <v>505</v>
      </c>
      <c r="B18" s="24">
        <v>14</v>
      </c>
      <c r="C18" s="24">
        <v>900</v>
      </c>
      <c r="D18" s="24">
        <v>11</v>
      </c>
      <c r="E18" s="24"/>
      <c r="F18" s="30">
        <v>1</v>
      </c>
      <c r="G18" s="51">
        <v>900</v>
      </c>
      <c r="H18" s="31">
        <f t="shared" si="7"/>
        <v>0</v>
      </c>
      <c r="I18" s="24">
        <f t="shared" si="8"/>
        <v>0</v>
      </c>
      <c r="J18" s="21">
        <f t="shared" si="9"/>
        <v>0</v>
      </c>
      <c r="K18" s="24">
        <f t="shared" si="10"/>
        <v>99</v>
      </c>
      <c r="L18" s="24">
        <f t="shared" si="11"/>
        <v>0</v>
      </c>
      <c r="M18" s="9">
        <f t="shared" si="12"/>
        <v>0</v>
      </c>
      <c r="N18" s="10">
        <f t="shared" si="13"/>
        <v>0</v>
      </c>
    </row>
    <row r="19" spans="1:14" ht="15" x14ac:dyDescent="0.2">
      <c r="A19" s="8" t="s">
        <v>4</v>
      </c>
      <c r="B19" s="9"/>
      <c r="C19" s="9"/>
      <c r="D19" s="9"/>
      <c r="E19" s="9"/>
      <c r="F19" s="34"/>
      <c r="G19" s="52"/>
      <c r="H19" s="41">
        <f t="shared" ref="H19:N19" si="14">SUM(H6:H18)</f>
        <v>0</v>
      </c>
      <c r="I19" s="9">
        <f t="shared" si="14"/>
        <v>0</v>
      </c>
      <c r="J19" s="9">
        <f t="shared" si="14"/>
        <v>0</v>
      </c>
      <c r="K19" s="9">
        <f t="shared" si="14"/>
        <v>487.6</v>
      </c>
      <c r="L19" s="9">
        <f t="shared" si="14"/>
        <v>0</v>
      </c>
      <c r="M19" s="9">
        <f t="shared" si="14"/>
        <v>56</v>
      </c>
      <c r="N19" s="10">
        <f t="shared" si="14"/>
        <v>287.2</v>
      </c>
    </row>
    <row r="20" spans="1:14" ht="15" x14ac:dyDescent="0.2">
      <c r="A20" s="11" t="s">
        <v>17</v>
      </c>
      <c r="B20" s="12"/>
      <c r="C20" s="12"/>
      <c r="D20" s="12"/>
      <c r="E20" s="12"/>
      <c r="F20" s="35"/>
      <c r="G20" s="48"/>
      <c r="H20" s="45">
        <v>0.39500000000000002</v>
      </c>
      <c r="I20" s="12">
        <v>0.61699999999999999</v>
      </c>
      <c r="J20" s="12">
        <v>0.88800000000000001</v>
      </c>
      <c r="K20" s="12">
        <v>1.212</v>
      </c>
      <c r="L20" s="12">
        <v>1.58</v>
      </c>
      <c r="M20" s="12">
        <v>2</v>
      </c>
      <c r="N20" s="13">
        <v>2.4700000000000002</v>
      </c>
    </row>
    <row r="21" spans="1:14" ht="15.75" thickBot="1" x14ac:dyDescent="0.25">
      <c r="A21" s="14" t="s">
        <v>25</v>
      </c>
      <c r="B21" s="15"/>
      <c r="C21" s="15"/>
      <c r="D21" s="15"/>
      <c r="E21" s="15"/>
      <c r="F21" s="39"/>
      <c r="G21" s="53"/>
      <c r="H21" s="58">
        <f>+H19/1000*H20</f>
        <v>0</v>
      </c>
      <c r="I21" s="58">
        <f t="shared" ref="I21:N21" si="15">+I19/1000*I20</f>
        <v>0</v>
      </c>
      <c r="J21" s="58">
        <f t="shared" si="15"/>
        <v>0</v>
      </c>
      <c r="K21" s="58">
        <f t="shared" si="15"/>
        <v>0.59097120000000003</v>
      </c>
      <c r="L21" s="58">
        <f t="shared" si="15"/>
        <v>0</v>
      </c>
      <c r="M21" s="58">
        <f t="shared" si="15"/>
        <v>0.112</v>
      </c>
      <c r="N21" s="58">
        <f t="shared" si="15"/>
        <v>0.70938400000000013</v>
      </c>
    </row>
    <row r="22" spans="1:14" ht="6" customHeight="1" x14ac:dyDescent="0.2"/>
  </sheetData>
  <mergeCells count="8">
    <mergeCell ref="A6:F6"/>
    <mergeCell ref="A14:F14"/>
    <mergeCell ref="A1:B1"/>
    <mergeCell ref="E1:F1"/>
    <mergeCell ref="A2:B2"/>
    <mergeCell ref="C2:I2"/>
    <mergeCell ref="A3:B3"/>
    <mergeCell ref="D3:F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29EF23C86ACC784394829436DE93B282" ma:contentTypeVersion="6" ma:contentTypeDescription="צור מסמך חדש." ma:contentTypeScope="" ma:versionID="3721e21c54e79aa4e0bfcdb2adafd8fa">
  <xsd:schema xmlns:xsd="http://www.w3.org/2001/XMLSchema" xmlns:xs="http://www.w3.org/2001/XMLSchema" xmlns:p="http://schemas.microsoft.com/office/2006/metadata/properties" xmlns:ns2="2bc72b41-ba67-43d0-b82f-437f394912f4" targetNamespace="http://schemas.microsoft.com/office/2006/metadata/properties" ma:root="true" ma:fieldsID="f42e9d8f0def4bbb089138bef1b8f4b0" ns2:_="">
    <xsd:import namespace="2bc72b41-ba67-43d0-b82f-437f394912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c72b41-ba67-43d0-b82f-437f394912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0D3B2A-0531-4A3F-9CE8-11CF8B8ECF68}"/>
</file>

<file path=customXml/itemProps2.xml><?xml version="1.0" encoding="utf-8"?>
<ds:datastoreItem xmlns:ds="http://schemas.openxmlformats.org/officeDocument/2006/customXml" ds:itemID="{F61ED068-2C87-452A-B24A-5EA101C87CF8}"/>
</file>

<file path=customXml/itemProps3.xml><?xml version="1.0" encoding="utf-8"?>
<ds:datastoreItem xmlns:ds="http://schemas.openxmlformats.org/officeDocument/2006/customXml" ds:itemID="{62E1782E-8FE8-420E-8095-C6B94B09C0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asaf</dc:creator>
  <cp:lastModifiedBy>asaf</cp:lastModifiedBy>
  <dcterms:created xsi:type="dcterms:W3CDTF">2017-10-01T00:48:58Z</dcterms:created>
  <dcterms:modified xsi:type="dcterms:W3CDTF">2017-10-25T07:18:42Z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0x01010029EF23C86ACC784394829436DE93B282</vt:lpwstr>
  </property>
</Properties>
</file>